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<sst xmlns="http://schemas.openxmlformats.org/spreadsheetml/2006/main" count="131" uniqueCount="56">
  <si>
    <t>Наименование доходных источников</t>
  </si>
  <si>
    <t>% выполнения</t>
  </si>
  <si>
    <t>в том числе:</t>
  </si>
  <si>
    <t>Всего собственных доходов</t>
  </si>
  <si>
    <t>тыс. руб.</t>
  </si>
  <si>
    <t>Справка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</si>
  <si>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</si>
  <si>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</si>
  <si>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</si>
  <si>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>1. Доходы - всего                                         (код 000 1 00 00000 00 0000 000)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</si>
  <si>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</si>
  <si>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</si>
  <si>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</si>
  <si>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</si>
  <si>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</si>
  <si>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</si>
  <si>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</si>
  <si>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 1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</si>
  <si>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</si>
  <si>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</si>
  <si>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</si>
  <si>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</si>
  <si>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</si>
  <si>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</si>
  <si>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</si>
  <si>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</si>
  <si>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</si>
  <si>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</si>
  <si>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r>
      <t xml:space="preserve"> - земельный налог </t>
    </r>
    <r>
      <rPr>
        <sz val="11"/>
        <rFont val="Arial"/>
        <family val="2"/>
      </rPr>
      <t>(к. 106 06000 00 0000 110)</t>
    </r>
  </si>
  <si>
    <t>Приложение № 3</t>
  </si>
  <si>
    <t>темп роста,%</t>
  </si>
  <si>
    <t xml:space="preserve"> - доходы от продажи земельных участков</t>
  </si>
  <si>
    <t xml:space="preserve"> - невыясненные поступления</t>
  </si>
  <si>
    <t>Лесоматюнинское сельское поселение</t>
  </si>
  <si>
    <t>Спешневское сельское поселение</t>
  </si>
  <si>
    <t>Коромысловское сельское поселение</t>
  </si>
  <si>
    <t>Еделевское сельское поселение</t>
  </si>
  <si>
    <t>Кузоватовское городское поселение</t>
  </si>
  <si>
    <t xml:space="preserve">о выполнении плана поступления доходов в консолидированный бюджет муниципального образования "Кузоватовский район" </t>
  </si>
  <si>
    <t xml:space="preserve">о  поступлении  налогов и доходов в консолидированный бюджет муниципального образования "Кузоватовский район" </t>
  </si>
  <si>
    <t xml:space="preserve"> Доходы от предпринимательской деятельности</t>
  </si>
  <si>
    <t>Безводовское сельское поселение</t>
  </si>
  <si>
    <t>реструктуризированная ссуда(000 117 00000 00 0000 000)</t>
  </si>
  <si>
    <t>возврат субсидий (000 119 00000 00 0000 000)</t>
  </si>
  <si>
    <t>ИТОГО:</t>
  </si>
  <si>
    <t>налог, взимаемый в связи с применением патентной системы налогообложения</t>
  </si>
  <si>
    <t xml:space="preserve"> - акцизы на нефтепродукты</t>
  </si>
  <si>
    <t xml:space="preserve"> план на январь-февраль   2014 года</t>
  </si>
  <si>
    <t xml:space="preserve">факт за январь-февраль          2014 года </t>
  </si>
  <si>
    <t>за  январь-март  2014 года</t>
  </si>
  <si>
    <t xml:space="preserve"> план на январь-март   2014 года</t>
  </si>
  <si>
    <t xml:space="preserve">факт за январь-март          2014 года </t>
  </si>
  <si>
    <t xml:space="preserve"> план на январь-март    2014 года</t>
  </si>
  <si>
    <t>факт за январь-март            2014 года</t>
  </si>
  <si>
    <t>за  январь-март 2013-2014 года</t>
  </si>
  <si>
    <t>факт за январь-март           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</si>
</sst>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172" fontId="1" fillId="0" borderId="13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wrapText="1"/>
    </xf>
    <xf numFmtId="17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72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172" fontId="1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left" wrapText="1"/>
    </xf>
    <xf numFmtId="0" fontId="4" fillId="0" borderId="27" xfId="0" applyFont="1" applyBorder="1" applyAlignment="1">
      <alignment/>
    </xf>
    <xf numFmtId="172" fontId="1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/>
    </xf>
    <xf numFmtId="172" fontId="1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wrapText="1"/>
    </xf>
    <xf numFmtId="172" fontId="1" fillId="0" borderId="3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172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1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172" fontId="1" fillId="0" borderId="33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2" fontId="7" fillId="0" borderId="13" xfId="0" applyNumberFormat="1" applyFont="1" applyBorder="1" applyAlignment="1">
      <alignment/>
    </xf>
    <xf numFmtId="0" fontId="46" fillId="0" borderId="13" xfId="52" applyFont="1" applyBorder="1" applyAlignment="1">
      <alignment vertical="top" wrapText="1"/>
      <protection/>
    </xf>
    <xf numFmtId="0" fontId="47" fillId="0" borderId="13" xfId="52" applyFont="1" applyBorder="1" applyAlignment="1">
      <alignment vertical="top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5">
      <selection activeCell="C17" sqref="C1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59" t="s">
        <v>29</v>
      </c>
      <c r="E1" s="59"/>
    </row>
    <row r="2" ht="15.75" customHeight="1"/>
    <row r="3" spans="1:5" ht="17.25" customHeight="1">
      <c r="A3" s="59" t="s">
        <v>5</v>
      </c>
      <c r="B3" s="59"/>
      <c r="C3" s="59"/>
      <c r="D3" s="59"/>
      <c r="E3" s="59"/>
    </row>
    <row r="4" spans="1:6" ht="39.75" customHeight="1">
      <c r="A4" s="59" t="s">
        <v>39</v>
      </c>
      <c r="B4" s="59"/>
      <c r="C4" s="59"/>
      <c r="D4" s="59"/>
      <c r="E4" s="59"/>
      <c r="F4" s="7"/>
    </row>
    <row r="5" spans="1:5" ht="17.25" customHeight="1">
      <c r="A5" s="59" t="s">
        <v>54</v>
      </c>
      <c r="B5" s="59"/>
      <c r="C5" s="59"/>
      <c r="D5" s="59"/>
      <c r="E5" s="5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0" t="s">
        <v>4</v>
      </c>
      <c r="E7" s="60"/>
    </row>
    <row r="8" spans="1:5" ht="85.5" customHeight="1" thickBot="1">
      <c r="A8" s="14" t="s">
        <v>0</v>
      </c>
      <c r="B8" s="15" t="s">
        <v>55</v>
      </c>
      <c r="C8" s="15" t="s">
        <v>53</v>
      </c>
      <c r="D8" s="15" t="s">
        <v>11</v>
      </c>
      <c r="E8" s="16" t="s">
        <v>30</v>
      </c>
    </row>
    <row r="9" spans="1:5" ht="39" customHeight="1">
      <c r="A9" s="12" t="s">
        <v>9</v>
      </c>
      <c r="B9" s="25">
        <f>B10+B20</f>
        <v>16595.4</v>
      </c>
      <c r="C9" s="25">
        <f>C10+C20</f>
        <v>17042.6</v>
      </c>
      <c r="D9" s="25">
        <f>C9-B9</f>
        <v>447.1999999999971</v>
      </c>
      <c r="E9" s="26">
        <f>C9/B9*100</f>
        <v>102.69472263398289</v>
      </c>
    </row>
    <row r="10" spans="1:5" ht="17.25" customHeight="1">
      <c r="A10" s="45" t="s">
        <v>19</v>
      </c>
      <c r="B10" s="8">
        <f>SUM(B11:B19)</f>
        <v>10444.5</v>
      </c>
      <c r="C10" s="8">
        <f>SUM(C11:C19)</f>
        <v>13852.9</v>
      </c>
      <c r="D10" s="8">
        <f>C10-B10</f>
        <v>3408.3999999999996</v>
      </c>
      <c r="E10" s="13">
        <f aca="true" t="shared" si="0" ref="E10:E31">C10/B10*100</f>
        <v>132.63344343913064</v>
      </c>
    </row>
    <row r="11" spans="1:5" ht="17.25" customHeight="1">
      <c r="A11" s="5" t="s">
        <v>6</v>
      </c>
      <c r="B11" s="10">
        <v>6299.3</v>
      </c>
      <c r="C11" s="10">
        <v>6508.7</v>
      </c>
      <c r="D11" s="8">
        <f aca="true" t="shared" si="1" ref="D11:D31">C11-B11</f>
        <v>209.39999999999964</v>
      </c>
      <c r="E11" s="13">
        <f t="shared" si="0"/>
        <v>103.32417887701808</v>
      </c>
    </row>
    <row r="12" spans="1:5" ht="17.25" customHeight="1">
      <c r="A12" s="5" t="s">
        <v>46</v>
      </c>
      <c r="B12" s="8"/>
      <c r="C12" s="10">
        <v>2808.2</v>
      </c>
      <c r="D12" s="8">
        <f t="shared" si="1"/>
        <v>2808.2</v>
      </c>
      <c r="E12" s="13" t="e">
        <f t="shared" si="0"/>
        <v>#DIV/0!</v>
      </c>
    </row>
    <row r="13" spans="1:5" ht="37.5" customHeight="1">
      <c r="A13" s="6" t="s">
        <v>7</v>
      </c>
      <c r="B13" s="8">
        <v>1786.1</v>
      </c>
      <c r="C13" s="8">
        <v>1826.9</v>
      </c>
      <c r="D13" s="8">
        <f t="shared" si="1"/>
        <v>40.80000000000018</v>
      </c>
      <c r="E13" s="13">
        <f t="shared" si="0"/>
        <v>102.2843065897766</v>
      </c>
    </row>
    <row r="14" spans="1:5" ht="20.25" customHeight="1">
      <c r="A14" s="6" t="s">
        <v>12</v>
      </c>
      <c r="B14" s="8">
        <v>917.4</v>
      </c>
      <c r="C14" s="8">
        <v>261.8</v>
      </c>
      <c r="D14" s="8">
        <f t="shared" si="1"/>
        <v>-655.5999999999999</v>
      </c>
      <c r="E14" s="13">
        <f t="shared" si="0"/>
        <v>28.53717026378897</v>
      </c>
    </row>
    <row r="15" spans="1:5" ht="59.25" customHeight="1">
      <c r="A15" s="57" t="s">
        <v>45</v>
      </c>
      <c r="B15" s="8">
        <v>18.6</v>
      </c>
      <c r="C15" s="8">
        <v>71.9</v>
      </c>
      <c r="D15" s="8">
        <f t="shared" si="1"/>
        <v>53.300000000000004</v>
      </c>
      <c r="E15" s="13">
        <f t="shared" si="0"/>
        <v>386.55913978494624</v>
      </c>
    </row>
    <row r="16" spans="1:5" ht="17.25" customHeight="1">
      <c r="A16" s="5" t="s">
        <v>10</v>
      </c>
      <c r="B16" s="10">
        <v>71.2</v>
      </c>
      <c r="C16" s="10">
        <v>25.6</v>
      </c>
      <c r="D16" s="8">
        <f t="shared" si="1"/>
        <v>-45.6</v>
      </c>
      <c r="E16" s="13">
        <f t="shared" si="0"/>
        <v>35.95505617977528</v>
      </c>
    </row>
    <row r="17" spans="1:5" ht="17.25" customHeight="1">
      <c r="A17" s="5" t="s">
        <v>28</v>
      </c>
      <c r="B17" s="10">
        <v>1246.5</v>
      </c>
      <c r="C17" s="10">
        <v>1878.1</v>
      </c>
      <c r="D17" s="8">
        <f t="shared" si="1"/>
        <v>631.5999999999999</v>
      </c>
      <c r="E17" s="13">
        <f t="shared" si="0"/>
        <v>150.6698756518251</v>
      </c>
    </row>
    <row r="18" spans="1:5" ht="17.25" customHeight="1">
      <c r="A18" s="6" t="s">
        <v>8</v>
      </c>
      <c r="B18" s="10">
        <v>105.4</v>
      </c>
      <c r="C18" s="10">
        <v>471.7</v>
      </c>
      <c r="D18" s="8">
        <f t="shared" si="1"/>
        <v>366.29999999999995</v>
      </c>
      <c r="E18" s="13">
        <f t="shared" si="0"/>
        <v>447.53320683111946</v>
      </c>
    </row>
    <row r="19" spans="1:5" ht="17.25" customHeight="1">
      <c r="A19" s="17" t="s">
        <v>14</v>
      </c>
      <c r="B19" s="10"/>
      <c r="C19" s="10"/>
      <c r="D19" s="8">
        <f t="shared" si="1"/>
        <v>0</v>
      </c>
      <c r="E19" s="13" t="e">
        <f t="shared" si="0"/>
        <v>#DIV/0!</v>
      </c>
    </row>
    <row r="20" spans="1:5" ht="17.25" customHeight="1">
      <c r="A20" s="44" t="s">
        <v>20</v>
      </c>
      <c r="B20" s="8">
        <f>SUM(B21:B30)</f>
        <v>6150.900000000001</v>
      </c>
      <c r="C20" s="8">
        <f>SUM(C21:C30)</f>
        <v>3189.7</v>
      </c>
      <c r="D20" s="8">
        <f t="shared" si="1"/>
        <v>-2961.2000000000007</v>
      </c>
      <c r="E20" s="13">
        <f t="shared" si="0"/>
        <v>51.85745175502772</v>
      </c>
    </row>
    <row r="21" spans="1:5" ht="56.25" customHeight="1">
      <c r="A21" s="6" t="s">
        <v>22</v>
      </c>
      <c r="B21" s="8">
        <v>986</v>
      </c>
      <c r="C21" s="8">
        <v>479.2</v>
      </c>
      <c r="D21" s="8">
        <f t="shared" si="1"/>
        <v>-506.8</v>
      </c>
      <c r="E21" s="13">
        <f t="shared" si="0"/>
        <v>48.60040567951318</v>
      </c>
    </row>
    <row r="22" spans="1:5" ht="31.5" customHeight="1">
      <c r="A22" s="6" t="s">
        <v>13</v>
      </c>
      <c r="B22" s="10">
        <v>154.2</v>
      </c>
      <c r="C22" s="10">
        <v>147.1</v>
      </c>
      <c r="D22" s="8">
        <f t="shared" si="1"/>
        <v>-7.099999999999994</v>
      </c>
      <c r="E22" s="13">
        <f t="shared" si="0"/>
        <v>95.39559014267186</v>
      </c>
    </row>
    <row r="23" spans="1:5" ht="36.75" customHeight="1">
      <c r="A23" s="6" t="s">
        <v>23</v>
      </c>
      <c r="B23" s="10">
        <v>3548.8</v>
      </c>
      <c r="C23" s="10">
        <v>1983.1</v>
      </c>
      <c r="D23" s="8">
        <f t="shared" si="1"/>
        <v>-1565.7000000000003</v>
      </c>
      <c r="E23" s="13">
        <f t="shared" si="0"/>
        <v>55.8808611361587</v>
      </c>
    </row>
    <row r="24" spans="1:5" ht="36" customHeight="1">
      <c r="A24" s="6" t="s">
        <v>24</v>
      </c>
      <c r="B24" s="10">
        <v>1001.9</v>
      </c>
      <c r="C24" s="10">
        <v>305</v>
      </c>
      <c r="D24" s="8">
        <f t="shared" si="1"/>
        <v>-696.9</v>
      </c>
      <c r="E24" s="13">
        <f t="shared" si="0"/>
        <v>30.442159896197225</v>
      </c>
    </row>
    <row r="25" spans="1:5" ht="27.75" customHeight="1">
      <c r="A25" s="6" t="s">
        <v>25</v>
      </c>
      <c r="B25" s="10"/>
      <c r="C25" s="10"/>
      <c r="D25" s="8">
        <f t="shared" si="1"/>
        <v>0</v>
      </c>
      <c r="E25" s="13"/>
    </row>
    <row r="26" spans="1:5" ht="36" customHeight="1">
      <c r="A26" s="6" t="s">
        <v>26</v>
      </c>
      <c r="B26" s="10">
        <v>407.6</v>
      </c>
      <c r="C26" s="10">
        <v>238</v>
      </c>
      <c r="D26" s="8">
        <f t="shared" si="1"/>
        <v>-169.60000000000002</v>
      </c>
      <c r="E26" s="13">
        <f t="shared" si="0"/>
        <v>58.390578999018636</v>
      </c>
    </row>
    <row r="27" spans="1:5" ht="18" customHeight="1">
      <c r="A27" s="6" t="s">
        <v>27</v>
      </c>
      <c r="B27" s="10">
        <v>21.1</v>
      </c>
      <c r="C27" s="10">
        <v>9.9</v>
      </c>
      <c r="D27" s="8">
        <f t="shared" si="1"/>
        <v>-11.200000000000001</v>
      </c>
      <c r="E27" s="13">
        <f t="shared" si="0"/>
        <v>46.91943127962085</v>
      </c>
    </row>
    <row r="28" spans="1:5" ht="34.5" customHeight="1" hidden="1">
      <c r="A28" s="6" t="s">
        <v>31</v>
      </c>
      <c r="B28" s="10"/>
      <c r="C28" s="10"/>
      <c r="D28" s="8"/>
      <c r="E28" s="13"/>
    </row>
    <row r="29" spans="1:5" ht="21" customHeight="1">
      <c r="A29" s="6" t="s">
        <v>32</v>
      </c>
      <c r="B29" s="10">
        <v>31.3</v>
      </c>
      <c r="C29" s="10">
        <v>27.4</v>
      </c>
      <c r="D29" s="8">
        <f t="shared" si="1"/>
        <v>-3.900000000000002</v>
      </c>
      <c r="E29" s="13">
        <f t="shared" si="0"/>
        <v>87.53993610223641</v>
      </c>
    </row>
    <row r="30" spans="1:5" ht="39.75" customHeight="1" hidden="1">
      <c r="A30" s="6" t="s">
        <v>40</v>
      </c>
      <c r="B30" s="10"/>
      <c r="C30" s="10"/>
      <c r="D30" s="8">
        <f t="shared" si="1"/>
        <v>0</v>
      </c>
      <c r="E30" s="3" t="e">
        <f t="shared" si="0"/>
        <v>#DIV/0!</v>
      </c>
    </row>
    <row r="31" spans="1:5" ht="24" customHeight="1" thickBot="1">
      <c r="A31" s="4" t="s">
        <v>3</v>
      </c>
      <c r="B31" s="9">
        <f>B10+B20</f>
        <v>16595.4</v>
      </c>
      <c r="C31" s="9">
        <f>C10+C20</f>
        <v>17042.6</v>
      </c>
      <c r="D31" s="9">
        <f t="shared" si="1"/>
        <v>447.1999999999971</v>
      </c>
      <c r="E31" s="42">
        <f t="shared" si="0"/>
        <v>102.69472263398289</v>
      </c>
    </row>
    <row r="32" spans="1:5" ht="38.25" hidden="1" thickBot="1">
      <c r="A32" s="52" t="s">
        <v>42</v>
      </c>
      <c r="B32" s="53"/>
      <c r="C32" s="53"/>
      <c r="D32" s="54"/>
      <c r="E32" s="42"/>
    </row>
    <row r="33" spans="1:5" ht="38.25" hidden="1" thickBot="1">
      <c r="A33" s="52" t="s">
        <v>43</v>
      </c>
      <c r="B33" s="53"/>
      <c r="C33" s="53"/>
      <c r="D33" s="54"/>
      <c r="E33" s="42"/>
    </row>
    <row r="34" spans="1:5" ht="18.75" thickBot="1">
      <c r="A34" s="55" t="s">
        <v>44</v>
      </c>
      <c r="B34" s="56">
        <f>B33+B32+B31</f>
        <v>16595.4</v>
      </c>
      <c r="C34" s="56">
        <f>C33+C32+C31</f>
        <v>17042.6</v>
      </c>
      <c r="D34" s="56">
        <f>D33+D32+D31</f>
        <v>447.1999999999971</v>
      </c>
      <c r="E34" s="42">
        <f>C34/B34*100</f>
        <v>102.69472263398289</v>
      </c>
    </row>
    <row r="42" ht="12.75">
      <c r="E42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zoomScalePageLayoutView="0" workbookViewId="0" topLeftCell="A1">
      <pane xSplit="4" ySplit="9" topLeftCell="J13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8" sqref="C18"/>
    </sheetView>
  </sheetViews>
  <sheetFormatPr defaultColWidth="9.140625" defaultRowHeight="12.75"/>
  <cols>
    <col min="1" max="1" width="50.28125" style="0" customWidth="1"/>
    <col min="2" max="2" width="12.421875" style="0" customWidth="1"/>
    <col min="3" max="3" width="12.00390625" style="0" customWidth="1"/>
    <col min="4" max="4" width="9.421875" style="0" customWidth="1"/>
    <col min="5" max="5" width="11.00390625" style="0" customWidth="1"/>
    <col min="6" max="6" width="11.7109375" style="0" customWidth="1"/>
    <col min="7" max="7" width="8.8515625" style="0" customWidth="1"/>
    <col min="9" max="9" width="10.8515625" style="0" customWidth="1"/>
    <col min="10" max="10" width="8.28125" style="0" customWidth="1"/>
    <col min="13" max="13" width="10.140625" style="0" customWidth="1"/>
    <col min="19" max="19" width="9.7109375" style="0" customWidth="1"/>
    <col min="22" max="22" width="10.140625" style="0" customWidth="1"/>
    <col min="23" max="23" width="11.28125" style="0" customWidth="1"/>
    <col min="24" max="24" width="12.28125" style="0" customWidth="1"/>
    <col min="25" max="25" width="8.57421875" style="0" customWidth="1"/>
  </cols>
  <sheetData>
    <row r="1" spans="23:25" ht="17.25" customHeight="1">
      <c r="W1" s="59" t="s">
        <v>17</v>
      </c>
      <c r="X1" s="59"/>
      <c r="Y1" s="59"/>
    </row>
    <row r="2" ht="15.75" customHeight="1"/>
    <row r="3" spans="1:25" ht="17.25" customHeight="1">
      <c r="A3" s="59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39.75" customHeight="1">
      <c r="A4" s="59" t="s">
        <v>38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</row>
    <row r="5" spans="1:25" ht="17.25" customHeight="1">
      <c r="A5" s="59" t="s">
        <v>49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</row>
    <row r="6" spans="1:3" ht="17.25" customHeight="1">
      <c r="A6" s="18"/>
      <c r="B6" s="18"/>
      <c r="C6" s="18"/>
    </row>
    <row r="7" spans="1:25" ht="17.25" customHeight="1" thickBot="1">
      <c r="A7" s="18"/>
      <c r="B7" s="18"/>
      <c r="C7" s="18"/>
      <c r="D7" s="18"/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60" t="s">
        <v>4</v>
      </c>
      <c r="Y7" s="60"/>
    </row>
    <row r="8" spans="1:25" ht="15.75" customHeight="1" thickBot="1">
      <c r="A8" s="72" t="s">
        <v>0</v>
      </c>
      <c r="B8" s="64" t="s">
        <v>15</v>
      </c>
      <c r="C8" s="65"/>
      <c r="D8" s="65"/>
      <c r="E8" s="69" t="s">
        <v>2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</row>
    <row r="9" spans="1:25" ht="37.5" customHeight="1" thickBot="1">
      <c r="A9" s="73"/>
      <c r="B9" s="66"/>
      <c r="C9" s="67"/>
      <c r="D9" s="68"/>
      <c r="E9" s="62" t="s">
        <v>16</v>
      </c>
      <c r="F9" s="62"/>
      <c r="G9" s="63"/>
      <c r="H9" s="61" t="s">
        <v>41</v>
      </c>
      <c r="I9" s="62"/>
      <c r="J9" s="63"/>
      <c r="K9" s="61" t="s">
        <v>33</v>
      </c>
      <c r="L9" s="62"/>
      <c r="M9" s="63"/>
      <c r="N9" s="61" t="s">
        <v>34</v>
      </c>
      <c r="O9" s="62"/>
      <c r="P9" s="63"/>
      <c r="Q9" s="61" t="s">
        <v>35</v>
      </c>
      <c r="R9" s="62"/>
      <c r="S9" s="63"/>
      <c r="T9" s="61" t="s">
        <v>36</v>
      </c>
      <c r="U9" s="62"/>
      <c r="V9" s="63"/>
      <c r="W9" s="61" t="s">
        <v>37</v>
      </c>
      <c r="X9" s="62"/>
      <c r="Y9" s="63"/>
    </row>
    <row r="10" spans="1:25" ht="72" customHeight="1" thickBot="1">
      <c r="A10" s="74"/>
      <c r="B10" s="27" t="s">
        <v>50</v>
      </c>
      <c r="C10" s="28" t="s">
        <v>51</v>
      </c>
      <c r="D10" s="29" t="s">
        <v>1</v>
      </c>
      <c r="E10" s="27" t="s">
        <v>50</v>
      </c>
      <c r="F10" s="28" t="s">
        <v>51</v>
      </c>
      <c r="G10" s="40" t="s">
        <v>1</v>
      </c>
      <c r="H10" s="27" t="s">
        <v>50</v>
      </c>
      <c r="I10" s="28" t="s">
        <v>51</v>
      </c>
      <c r="J10" s="30" t="s">
        <v>1</v>
      </c>
      <c r="K10" s="27" t="s">
        <v>50</v>
      </c>
      <c r="L10" s="28" t="s">
        <v>51</v>
      </c>
      <c r="M10" s="30" t="s">
        <v>1</v>
      </c>
      <c r="N10" s="27" t="s">
        <v>50</v>
      </c>
      <c r="O10" s="28" t="s">
        <v>51</v>
      </c>
      <c r="P10" s="30" t="s">
        <v>1</v>
      </c>
      <c r="Q10" s="27" t="s">
        <v>50</v>
      </c>
      <c r="R10" s="28" t="s">
        <v>51</v>
      </c>
      <c r="S10" s="31" t="s">
        <v>1</v>
      </c>
      <c r="T10" s="27" t="s">
        <v>47</v>
      </c>
      <c r="U10" s="28" t="s">
        <v>48</v>
      </c>
      <c r="V10" s="31" t="s">
        <v>1</v>
      </c>
      <c r="W10" s="27" t="s">
        <v>47</v>
      </c>
      <c r="X10" s="28" t="s">
        <v>48</v>
      </c>
      <c r="Y10" s="31" t="s">
        <v>1</v>
      </c>
    </row>
    <row r="11" spans="1:25" ht="39" customHeight="1" thickBot="1">
      <c r="A11" s="37" t="s">
        <v>9</v>
      </c>
      <c r="B11" s="24">
        <f>B12+B22</f>
        <v>14404.2</v>
      </c>
      <c r="C11" s="25">
        <f>C12+C22</f>
        <v>17042.6</v>
      </c>
      <c r="D11" s="39">
        <f>C11/B11*100</f>
        <v>118.31687979894751</v>
      </c>
      <c r="E11" s="24">
        <f>E12+E22</f>
        <v>7652.3</v>
      </c>
      <c r="F11" s="25">
        <f>F12+F22</f>
        <v>8595.599999999999</v>
      </c>
      <c r="G11" s="51">
        <f>F11/E11*100</f>
        <v>112.32701279353918</v>
      </c>
      <c r="H11" s="24">
        <f>H12+H22</f>
        <v>727</v>
      </c>
      <c r="I11" s="25">
        <f>I12+I22</f>
        <v>1008.5000000000001</v>
      </c>
      <c r="J11" s="46">
        <f>I11/H11*100</f>
        <v>138.72077028885835</v>
      </c>
      <c r="K11" s="24">
        <f>K12+K22</f>
        <v>605.9</v>
      </c>
      <c r="L11" s="25">
        <f>L12+L22</f>
        <v>936.3999999999999</v>
      </c>
      <c r="M11" s="46">
        <f>L11/K11*100</f>
        <v>154.5469549430599</v>
      </c>
      <c r="N11" s="24">
        <f>N12+N22</f>
        <v>834.6</v>
      </c>
      <c r="O11" s="25">
        <f>O12+O22</f>
        <v>997.9000000000001</v>
      </c>
      <c r="P11" s="46">
        <f>O11/N11*100</f>
        <v>119.56625928588547</v>
      </c>
      <c r="Q11" s="24">
        <f>Q12+Q22</f>
        <v>501</v>
      </c>
      <c r="R11" s="25">
        <f>R12+R22</f>
        <v>656.4</v>
      </c>
      <c r="S11" s="50">
        <f>R11/Q11*100</f>
        <v>131.01796407185628</v>
      </c>
      <c r="T11" s="24">
        <f>T12+T22</f>
        <v>600.4000000000001</v>
      </c>
      <c r="U11" s="25">
        <f>U12+U22</f>
        <v>929.1000000000001</v>
      </c>
      <c r="V11" s="50">
        <f>U11/T11*100</f>
        <v>154.74683544303798</v>
      </c>
      <c r="W11" s="24">
        <f>W12+W22</f>
        <v>3482.9999999999995</v>
      </c>
      <c r="X11" s="25">
        <f>X12+X22</f>
        <v>3918.7000000000003</v>
      </c>
      <c r="Y11" s="50">
        <f>X11/W11*100</f>
        <v>112.50933103646284</v>
      </c>
    </row>
    <row r="12" spans="1:25" ht="22.5" customHeight="1" thickBot="1">
      <c r="A12" s="37" t="s">
        <v>19</v>
      </c>
      <c r="B12" s="21">
        <f>SUM(B13:B21)</f>
        <v>11864.1</v>
      </c>
      <c r="C12" s="8">
        <f>SUM(C13:C21)</f>
        <v>13852.899999999998</v>
      </c>
      <c r="D12" s="39">
        <f aca="true" t="shared" si="0" ref="D12:D32">C12/B12*100</f>
        <v>116.7631763049873</v>
      </c>
      <c r="E12" s="21">
        <f>SUM(E13:E21)</f>
        <v>5443.8</v>
      </c>
      <c r="F12" s="8">
        <f>SUM(F13:F21)</f>
        <v>6006.099999999999</v>
      </c>
      <c r="G12" s="51">
        <f aca="true" t="shared" si="1" ref="G12:G32">F12/E12*100</f>
        <v>110.32918182152171</v>
      </c>
      <c r="H12" s="36">
        <f>SUM(H13:H21)</f>
        <v>667</v>
      </c>
      <c r="I12" s="8">
        <f>SUM(I13:I21)</f>
        <v>939.4000000000001</v>
      </c>
      <c r="J12" s="46">
        <f>I12/H12*100</f>
        <v>140.83958020989508</v>
      </c>
      <c r="K12" s="21">
        <f>SUM(K13:K21)</f>
        <v>581</v>
      </c>
      <c r="L12" s="8">
        <f>SUM(L13:L21)</f>
        <v>844.5999999999999</v>
      </c>
      <c r="M12" s="46">
        <f>L12/K12*100</f>
        <v>145.37005163511185</v>
      </c>
      <c r="N12" s="21">
        <f>SUM(N13:N21)</f>
        <v>797.9</v>
      </c>
      <c r="O12" s="8">
        <f>SUM(O13:O21)</f>
        <v>959.2</v>
      </c>
      <c r="P12" s="46">
        <f>O12/N12*100</f>
        <v>120.2155658603835</v>
      </c>
      <c r="Q12" s="21">
        <f>SUM(Q13:Q21)</f>
        <v>467.8</v>
      </c>
      <c r="R12" s="8">
        <f>SUM(R13:R21)</f>
        <v>613.5</v>
      </c>
      <c r="S12" s="50">
        <f>R12/Q12*100</f>
        <v>131.1457887986319</v>
      </c>
      <c r="T12" s="21">
        <f>SUM(T13:T21)</f>
        <v>531.7</v>
      </c>
      <c r="U12" s="8">
        <f>SUM(U13:U21)</f>
        <v>688.3000000000001</v>
      </c>
      <c r="V12" s="50">
        <f>U12/T12*100</f>
        <v>129.4526988903517</v>
      </c>
      <c r="W12" s="21">
        <f>SUM(W13:W21)</f>
        <v>3374.8999999999996</v>
      </c>
      <c r="X12" s="8">
        <f>SUM(X13:X21)</f>
        <v>3801.8</v>
      </c>
      <c r="Y12" s="50">
        <f>X12/W12*100</f>
        <v>112.64926368188688</v>
      </c>
    </row>
    <row r="13" spans="1:25" ht="17.25" customHeight="1" thickBot="1">
      <c r="A13" s="32" t="s">
        <v>6</v>
      </c>
      <c r="B13" s="21">
        <f>E13+H13+K13+N13+Q13+T13+W13</f>
        <v>6154.2</v>
      </c>
      <c r="C13" s="47">
        <f>F13+I13+L13+O13+R13+U13+X13</f>
        <v>6508.699999999999</v>
      </c>
      <c r="D13" s="39">
        <f t="shared" si="0"/>
        <v>105.76029378310746</v>
      </c>
      <c r="E13" s="21">
        <v>3100</v>
      </c>
      <c r="F13" s="47">
        <v>3254.7</v>
      </c>
      <c r="G13" s="51">
        <f t="shared" si="1"/>
        <v>104.99032258064516</v>
      </c>
      <c r="H13" s="43">
        <v>160</v>
      </c>
      <c r="I13" s="47">
        <v>176.9</v>
      </c>
      <c r="J13" s="46">
        <f>I13/H13*100</f>
        <v>110.56250000000001</v>
      </c>
      <c r="K13" s="22">
        <v>181.5</v>
      </c>
      <c r="L13" s="47">
        <v>184.2</v>
      </c>
      <c r="M13" s="46">
        <f>L13/K13*100</f>
        <v>101.48760330578513</v>
      </c>
      <c r="N13" s="22">
        <v>202</v>
      </c>
      <c r="O13" s="47">
        <v>232</v>
      </c>
      <c r="P13" s="46">
        <f>O13/N13*100</f>
        <v>114.85148514851484</v>
      </c>
      <c r="Q13" s="48">
        <v>158</v>
      </c>
      <c r="R13" s="49">
        <v>160</v>
      </c>
      <c r="S13" s="50">
        <f>R13/Q13*100</f>
        <v>101.26582278481013</v>
      </c>
      <c r="T13" s="48">
        <v>172.7</v>
      </c>
      <c r="U13" s="49">
        <v>182.8</v>
      </c>
      <c r="V13" s="50">
        <f>U13/T13*100</f>
        <v>105.848291835553</v>
      </c>
      <c r="W13" s="48">
        <v>2180</v>
      </c>
      <c r="X13" s="49">
        <v>2318.1</v>
      </c>
      <c r="Y13" s="50">
        <f>X13/W13*100</f>
        <v>106.3348623853211</v>
      </c>
    </row>
    <row r="14" spans="1:25" ht="17.25" customHeight="1" thickBot="1">
      <c r="A14" s="32" t="s">
        <v>46</v>
      </c>
      <c r="B14" s="21">
        <f>E14+H14+K14+N14+Q14+T14+W14</f>
        <v>1850.3</v>
      </c>
      <c r="C14" s="47">
        <f>F14+I14+L14+O14+R14+U14+X14</f>
        <v>2808.2</v>
      </c>
      <c r="D14" s="39">
        <f t="shared" si="0"/>
        <v>151.7699832459601</v>
      </c>
      <c r="E14" s="21">
        <v>161.8</v>
      </c>
      <c r="F14" s="47">
        <v>250.5</v>
      </c>
      <c r="G14" s="51">
        <f t="shared" si="1"/>
        <v>154.82076637824474</v>
      </c>
      <c r="H14" s="43">
        <v>406</v>
      </c>
      <c r="I14" s="47">
        <v>629.6</v>
      </c>
      <c r="J14" s="46">
        <f>I14/H14*100</f>
        <v>155.07389162561577</v>
      </c>
      <c r="K14" s="22">
        <v>210</v>
      </c>
      <c r="L14" s="47">
        <v>308.5</v>
      </c>
      <c r="M14" s="46">
        <f>L14/K14*100</f>
        <v>146.90476190476193</v>
      </c>
      <c r="N14" s="22">
        <v>283.9</v>
      </c>
      <c r="O14" s="47">
        <v>402.6</v>
      </c>
      <c r="P14" s="46">
        <f>O14/N14*100</f>
        <v>141.81049665375133</v>
      </c>
      <c r="Q14" s="48">
        <v>264.8</v>
      </c>
      <c r="R14" s="49">
        <v>406.4</v>
      </c>
      <c r="S14" s="50">
        <f>R14/Q14*100</f>
        <v>153.47432024169183</v>
      </c>
      <c r="T14" s="48">
        <v>256.6</v>
      </c>
      <c r="U14" s="49">
        <v>397.1</v>
      </c>
      <c r="V14" s="50">
        <f>U14/T14*100</f>
        <v>154.75448168355416</v>
      </c>
      <c r="W14" s="48">
        <v>267.2</v>
      </c>
      <c r="X14" s="49">
        <v>413.5</v>
      </c>
      <c r="Y14" s="50">
        <f>X14/W14*100</f>
        <v>154.75299401197606</v>
      </c>
    </row>
    <row r="15" spans="1:25" ht="33" customHeight="1" thickBot="1">
      <c r="A15" s="33" t="s">
        <v>7</v>
      </c>
      <c r="B15" s="21">
        <f aca="true" t="shared" si="2" ref="B15:B21">E15+H15+K15+N15+Q15+T15+W15</f>
        <v>1730</v>
      </c>
      <c r="C15" s="47">
        <f aca="true" t="shared" si="3" ref="C15:C21">F15+I15+L15+O15+R15+U15+X15</f>
        <v>1826.9</v>
      </c>
      <c r="D15" s="39">
        <f t="shared" si="0"/>
        <v>105.60115606936418</v>
      </c>
      <c r="E15" s="21">
        <v>1730</v>
      </c>
      <c r="F15" s="47">
        <v>1826.9</v>
      </c>
      <c r="G15" s="51">
        <f t="shared" si="1"/>
        <v>105.60115606936418</v>
      </c>
      <c r="H15" s="43"/>
      <c r="I15" s="47"/>
      <c r="J15" s="46"/>
      <c r="K15" s="22"/>
      <c r="L15" s="47"/>
      <c r="M15" s="46"/>
      <c r="N15" s="22"/>
      <c r="O15" s="47"/>
      <c r="P15" s="46"/>
      <c r="Q15" s="48"/>
      <c r="R15" s="49"/>
      <c r="S15" s="50"/>
      <c r="T15" s="48"/>
      <c r="U15" s="49"/>
      <c r="V15" s="50"/>
      <c r="W15" s="48"/>
      <c r="X15" s="49"/>
      <c r="Y15" s="50"/>
    </row>
    <row r="16" spans="1:25" ht="20.25" customHeight="1" thickBot="1">
      <c r="A16" s="33" t="s">
        <v>12</v>
      </c>
      <c r="B16" s="21">
        <f t="shared" si="2"/>
        <v>259.5</v>
      </c>
      <c r="C16" s="47">
        <f t="shared" si="3"/>
        <v>261.8</v>
      </c>
      <c r="D16" s="39">
        <f t="shared" si="0"/>
        <v>100.88631984585743</v>
      </c>
      <c r="E16" s="21">
        <v>130</v>
      </c>
      <c r="F16" s="47">
        <v>130.9</v>
      </c>
      <c r="G16" s="51">
        <f t="shared" si="1"/>
        <v>100.69230769230771</v>
      </c>
      <c r="H16" s="43">
        <v>7.5</v>
      </c>
      <c r="I16" s="47">
        <v>8.2</v>
      </c>
      <c r="J16" s="46">
        <f>I16/H16*100</f>
        <v>109.33333333333333</v>
      </c>
      <c r="K16" s="22"/>
      <c r="L16" s="47"/>
      <c r="M16" s="46"/>
      <c r="N16" s="22">
        <v>122</v>
      </c>
      <c r="O16" s="47">
        <v>122.5</v>
      </c>
      <c r="P16" s="46">
        <f>O16/N16*100</f>
        <v>100.40983606557377</v>
      </c>
      <c r="Q16" s="48"/>
      <c r="R16" s="49">
        <v>0.2</v>
      </c>
      <c r="S16" s="50"/>
      <c r="T16" s="48"/>
      <c r="U16" s="49"/>
      <c r="V16" s="50"/>
      <c r="W16" s="48"/>
      <c r="X16" s="49"/>
      <c r="Y16" s="50"/>
    </row>
    <row r="17" spans="1:25" ht="37.5" customHeight="1" thickBot="1">
      <c r="A17" s="58" t="s">
        <v>45</v>
      </c>
      <c r="B17" s="21">
        <f t="shared" si="2"/>
        <v>46</v>
      </c>
      <c r="C17" s="47">
        <f t="shared" si="3"/>
        <v>71.9</v>
      </c>
      <c r="D17" s="39">
        <f t="shared" si="0"/>
        <v>156.30434782608697</v>
      </c>
      <c r="E17" s="21">
        <v>46</v>
      </c>
      <c r="F17" s="47">
        <v>71.9</v>
      </c>
      <c r="G17" s="51">
        <f t="shared" si="1"/>
        <v>156.30434782608697</v>
      </c>
      <c r="H17" s="43"/>
      <c r="I17" s="47"/>
      <c r="J17" s="46"/>
      <c r="K17" s="22"/>
      <c r="L17" s="47"/>
      <c r="M17" s="46"/>
      <c r="N17" s="22"/>
      <c r="O17" s="47"/>
      <c r="P17" s="46"/>
      <c r="Q17" s="48"/>
      <c r="R17" s="49"/>
      <c r="S17" s="50"/>
      <c r="T17" s="48"/>
      <c r="U17" s="49"/>
      <c r="V17" s="50"/>
      <c r="W17" s="48"/>
      <c r="X17" s="49"/>
      <c r="Y17" s="50"/>
    </row>
    <row r="18" spans="1:25" ht="17.25" customHeight="1" thickBot="1">
      <c r="A18" s="32" t="s">
        <v>10</v>
      </c>
      <c r="B18" s="21">
        <f t="shared" si="2"/>
        <v>12.1</v>
      </c>
      <c r="C18" s="47">
        <f t="shared" si="3"/>
        <v>25.6</v>
      </c>
      <c r="D18" s="39">
        <f t="shared" si="0"/>
        <v>211.5702479338843</v>
      </c>
      <c r="E18" s="21"/>
      <c r="F18" s="47"/>
      <c r="G18" s="51" t="e">
        <f t="shared" si="1"/>
        <v>#DIV/0!</v>
      </c>
      <c r="H18" s="43">
        <v>0.4</v>
      </c>
      <c r="I18" s="47">
        <v>1.2</v>
      </c>
      <c r="J18" s="46">
        <f>I18/H18*100</f>
        <v>299.99999999999994</v>
      </c>
      <c r="K18" s="22">
        <v>0.5</v>
      </c>
      <c r="L18" s="47">
        <v>1.9</v>
      </c>
      <c r="M18" s="46">
        <f>L18/K18*100</f>
        <v>380</v>
      </c>
      <c r="N18" s="22"/>
      <c r="O18" s="47">
        <v>1</v>
      </c>
      <c r="P18" s="46" t="e">
        <f>O18/N18*100</f>
        <v>#DIV/0!</v>
      </c>
      <c r="Q18" s="48"/>
      <c r="R18" s="49">
        <v>0.1</v>
      </c>
      <c r="S18" s="50" t="e">
        <f>R18/Q18*100</f>
        <v>#DIV/0!</v>
      </c>
      <c r="T18" s="48">
        <v>0.5</v>
      </c>
      <c r="U18" s="49">
        <v>2.4</v>
      </c>
      <c r="V18" s="50">
        <f>U18/T18*100</f>
        <v>480</v>
      </c>
      <c r="W18" s="48">
        <v>10.7</v>
      </c>
      <c r="X18" s="49">
        <v>19</v>
      </c>
      <c r="Y18" s="50">
        <f>X18/W18*100</f>
        <v>177.57009345794395</v>
      </c>
    </row>
    <row r="19" spans="1:25" ht="17.25" customHeight="1" thickBot="1">
      <c r="A19" s="32" t="s">
        <v>21</v>
      </c>
      <c r="B19" s="21">
        <f t="shared" si="2"/>
        <v>1536</v>
      </c>
      <c r="C19" s="47">
        <f t="shared" si="3"/>
        <v>1878.1</v>
      </c>
      <c r="D19" s="39">
        <f t="shared" si="0"/>
        <v>122.27213541666666</v>
      </c>
      <c r="E19" s="21"/>
      <c r="F19" s="47"/>
      <c r="G19" s="51"/>
      <c r="H19" s="43">
        <v>93.1</v>
      </c>
      <c r="I19" s="47">
        <v>123.5</v>
      </c>
      <c r="J19" s="46">
        <f>I19/H19*100</f>
        <v>132.65306122448982</v>
      </c>
      <c r="K19" s="22">
        <v>189</v>
      </c>
      <c r="L19" s="47">
        <v>350</v>
      </c>
      <c r="M19" s="46">
        <f>L19/K19*100</f>
        <v>185.1851851851852</v>
      </c>
      <c r="N19" s="22">
        <v>190</v>
      </c>
      <c r="O19" s="47">
        <v>200.6</v>
      </c>
      <c r="P19" s="46">
        <f>O19/N19*100</f>
        <v>105.57894736842104</v>
      </c>
      <c r="Q19" s="48">
        <v>45</v>
      </c>
      <c r="R19" s="49">
        <v>46.8</v>
      </c>
      <c r="S19" s="50">
        <f>R19/Q19*100</f>
        <v>104</v>
      </c>
      <c r="T19" s="48">
        <v>101.9</v>
      </c>
      <c r="U19" s="49">
        <v>106</v>
      </c>
      <c r="V19" s="50">
        <f>U19/T19*100</f>
        <v>104.02355250245338</v>
      </c>
      <c r="W19" s="48">
        <v>917</v>
      </c>
      <c r="X19" s="49">
        <v>1051.2</v>
      </c>
      <c r="Y19" s="50">
        <f>X19/W19*100</f>
        <v>114.63467829880045</v>
      </c>
    </row>
    <row r="20" spans="1:25" ht="17.25" customHeight="1" thickBot="1">
      <c r="A20" s="33" t="s">
        <v>8</v>
      </c>
      <c r="B20" s="21">
        <f t="shared" si="2"/>
        <v>276</v>
      </c>
      <c r="C20" s="47">
        <f t="shared" si="3"/>
        <v>471.7</v>
      </c>
      <c r="D20" s="39">
        <f t="shared" si="0"/>
        <v>170.90579710144925</v>
      </c>
      <c r="E20" s="21">
        <v>276</v>
      </c>
      <c r="F20" s="47">
        <v>471.2</v>
      </c>
      <c r="G20" s="51">
        <f t="shared" si="1"/>
        <v>170.7246376811594</v>
      </c>
      <c r="H20" s="43"/>
      <c r="I20" s="47"/>
      <c r="J20" s="46"/>
      <c r="K20" s="22"/>
      <c r="L20" s="47"/>
      <c r="M20" s="46"/>
      <c r="N20" s="22"/>
      <c r="O20" s="47">
        <v>0.5</v>
      </c>
      <c r="P20" s="46"/>
      <c r="Q20" s="48"/>
      <c r="R20" s="49"/>
      <c r="S20" s="50"/>
      <c r="T20" s="48"/>
      <c r="U20" s="49"/>
      <c r="V20" s="50"/>
      <c r="W20" s="48"/>
      <c r="X20" s="49"/>
      <c r="Y20" s="50"/>
    </row>
    <row r="21" spans="1:25" ht="17.25" customHeight="1" thickBot="1">
      <c r="A21" s="34" t="s">
        <v>14</v>
      </c>
      <c r="B21" s="21">
        <f t="shared" si="2"/>
        <v>0</v>
      </c>
      <c r="C21" s="47">
        <f t="shared" si="3"/>
        <v>0</v>
      </c>
      <c r="D21" s="39"/>
      <c r="E21" s="21"/>
      <c r="F21" s="47"/>
      <c r="G21" s="51"/>
      <c r="H21" s="43"/>
      <c r="I21" s="47"/>
      <c r="J21" s="46"/>
      <c r="K21" s="22"/>
      <c r="L21" s="47"/>
      <c r="M21" s="46"/>
      <c r="N21" s="22"/>
      <c r="O21" s="47"/>
      <c r="P21" s="46"/>
      <c r="Q21" s="48"/>
      <c r="R21" s="49"/>
      <c r="S21" s="50"/>
      <c r="T21" s="48"/>
      <c r="U21" s="49"/>
      <c r="V21" s="50"/>
      <c r="W21" s="48"/>
      <c r="X21" s="49"/>
      <c r="Y21" s="50"/>
    </row>
    <row r="22" spans="1:25" ht="17.25" customHeight="1" thickBot="1">
      <c r="A22" s="38" t="s">
        <v>20</v>
      </c>
      <c r="B22" s="21">
        <f>SUM(B23:B31)</f>
        <v>2540.1</v>
      </c>
      <c r="C22" s="8">
        <f>SUM(C23:C31)</f>
        <v>3189.7000000000003</v>
      </c>
      <c r="D22" s="39">
        <f t="shared" si="0"/>
        <v>125.57379630723202</v>
      </c>
      <c r="E22" s="21">
        <f>SUM(E23:E30)</f>
        <v>2208.5</v>
      </c>
      <c r="F22" s="21">
        <f>SUM(F23:F31)</f>
        <v>2589.5</v>
      </c>
      <c r="G22" s="51">
        <f t="shared" si="1"/>
        <v>117.25152818655195</v>
      </c>
      <c r="H22" s="36">
        <f>SUM(H23:H29)</f>
        <v>60</v>
      </c>
      <c r="I22" s="8">
        <f>SUM(I23:I31)</f>
        <v>69.1</v>
      </c>
      <c r="J22" s="46">
        <f>I22/H22*100</f>
        <v>115.16666666666666</v>
      </c>
      <c r="K22" s="21">
        <f>SUM(K23:K29)</f>
        <v>24.9</v>
      </c>
      <c r="L22" s="8">
        <f>SUM(L23:L31)</f>
        <v>91.8</v>
      </c>
      <c r="M22" s="46">
        <f>L22/K22*100</f>
        <v>368.67469879518075</v>
      </c>
      <c r="N22" s="21">
        <f>SUM(N23:N29)</f>
        <v>36.7</v>
      </c>
      <c r="O22" s="8">
        <f>SUM(O23:O31)</f>
        <v>38.699999999999996</v>
      </c>
      <c r="P22" s="46">
        <f>O22/N22*100</f>
        <v>105.44959128065392</v>
      </c>
      <c r="Q22" s="21">
        <f>SUM(Q23:Q29)</f>
        <v>33.2</v>
      </c>
      <c r="R22" s="8">
        <f>SUM(R23:R31)</f>
        <v>42.9</v>
      </c>
      <c r="S22" s="50">
        <f>R22/Q22*100</f>
        <v>129.2168674698795</v>
      </c>
      <c r="T22" s="21">
        <f>SUM(T23:T30)</f>
        <v>68.7</v>
      </c>
      <c r="U22" s="21">
        <f>SUM(U23:U31)</f>
        <v>240.8</v>
      </c>
      <c r="V22" s="50">
        <f>U22/T22*100</f>
        <v>350.509461426492</v>
      </c>
      <c r="W22" s="21">
        <f>SUM(W23:W31)</f>
        <v>108.1</v>
      </c>
      <c r="X22" s="21">
        <f>SUM(X23:X31)</f>
        <v>116.89999999999999</v>
      </c>
      <c r="Y22" s="50">
        <f>X22/W22*100</f>
        <v>108.14061054579093</v>
      </c>
    </row>
    <row r="23" spans="1:25" ht="48.75" customHeight="1" thickBot="1">
      <c r="A23" s="33" t="s">
        <v>22</v>
      </c>
      <c r="B23" s="21">
        <f>E23+H23+K23+N23+Q23+T23+W23</f>
        <v>344.40000000000003</v>
      </c>
      <c r="C23" s="8">
        <f>F23+I23+L23+O23+R23+U23+X23</f>
        <v>479.2</v>
      </c>
      <c r="D23" s="39">
        <f t="shared" si="0"/>
        <v>139.14053426248546</v>
      </c>
      <c r="E23" s="21">
        <v>227.2</v>
      </c>
      <c r="F23" s="47">
        <v>347.3</v>
      </c>
      <c r="G23" s="51">
        <f t="shared" si="1"/>
        <v>152.86091549295776</v>
      </c>
      <c r="H23" s="43">
        <v>26.3</v>
      </c>
      <c r="I23" s="47">
        <v>26.6</v>
      </c>
      <c r="J23" s="46">
        <f>I23/H23*100</f>
        <v>101.14068441064639</v>
      </c>
      <c r="K23" s="22">
        <v>12.1</v>
      </c>
      <c r="L23" s="47">
        <v>16.2</v>
      </c>
      <c r="M23" s="46">
        <f>L23/K23*100</f>
        <v>133.88429752066116</v>
      </c>
      <c r="N23" s="22">
        <v>15.1</v>
      </c>
      <c r="O23" s="47">
        <v>15.5</v>
      </c>
      <c r="P23" s="46">
        <f>O23/N23*100</f>
        <v>102.64900662251655</v>
      </c>
      <c r="Q23" s="48">
        <v>21</v>
      </c>
      <c r="R23" s="49">
        <v>21.9</v>
      </c>
      <c r="S23" s="50">
        <f>R23/Q23*100</f>
        <v>104.28571428571428</v>
      </c>
      <c r="T23" s="48">
        <v>18.7</v>
      </c>
      <c r="U23" s="49">
        <v>27.8</v>
      </c>
      <c r="V23" s="50">
        <f>U23/T23*100</f>
        <v>148.6631016042781</v>
      </c>
      <c r="W23" s="48">
        <v>24</v>
      </c>
      <c r="X23" s="49">
        <v>23.9</v>
      </c>
      <c r="Y23" s="50">
        <f>X23/W23*100</f>
        <v>99.58333333333333</v>
      </c>
    </row>
    <row r="24" spans="1:25" ht="34.5" customHeight="1" thickBot="1">
      <c r="A24" s="33" t="s">
        <v>13</v>
      </c>
      <c r="B24" s="21">
        <f>E24+H24+K24+N24+Q24+T24+W24</f>
        <v>135.7</v>
      </c>
      <c r="C24" s="8">
        <f aca="true" t="shared" si="4" ref="C24:C29">F24+I24+L24+O24+R24+U24+X24</f>
        <v>147.1</v>
      </c>
      <c r="D24" s="39">
        <f t="shared" si="0"/>
        <v>108.4008843036109</v>
      </c>
      <c r="E24" s="21">
        <v>135.7</v>
      </c>
      <c r="F24" s="47">
        <v>147.1</v>
      </c>
      <c r="G24" s="51">
        <f t="shared" si="1"/>
        <v>108.4008843036109</v>
      </c>
      <c r="H24" s="43"/>
      <c r="I24" s="47"/>
      <c r="J24" s="46"/>
      <c r="K24" s="22"/>
      <c r="L24" s="47"/>
      <c r="M24" s="46"/>
      <c r="N24" s="22"/>
      <c r="O24" s="47"/>
      <c r="P24" s="46"/>
      <c r="Q24" s="48"/>
      <c r="R24" s="49"/>
      <c r="S24" s="50"/>
      <c r="T24" s="48"/>
      <c r="U24" s="49"/>
      <c r="V24" s="50"/>
      <c r="W24" s="48"/>
      <c r="X24" s="49"/>
      <c r="Y24" s="50"/>
    </row>
    <row r="25" spans="1:25" ht="30.75" customHeight="1" thickBot="1">
      <c r="A25" s="33" t="s">
        <v>23</v>
      </c>
      <c r="B25" s="21">
        <f aca="true" t="shared" si="5" ref="B25:B30">E25+H25+K25+N25+Q25+T25+W25</f>
        <v>1619.5</v>
      </c>
      <c r="C25" s="8">
        <f t="shared" si="4"/>
        <v>1983.1000000000001</v>
      </c>
      <c r="D25" s="39">
        <f t="shared" si="0"/>
        <v>122.45137388082743</v>
      </c>
      <c r="E25" s="21">
        <v>1496.5</v>
      </c>
      <c r="F25" s="47">
        <v>1683.2</v>
      </c>
      <c r="G25" s="51">
        <f t="shared" si="1"/>
        <v>112.47577681256264</v>
      </c>
      <c r="H25" s="43">
        <v>31.5</v>
      </c>
      <c r="I25" s="47">
        <v>37.9</v>
      </c>
      <c r="J25" s="46">
        <f>I25/H25*100</f>
        <v>120.31746031746032</v>
      </c>
      <c r="K25" s="22">
        <v>7.7</v>
      </c>
      <c r="L25" s="47">
        <v>8.2</v>
      </c>
      <c r="M25" s="46">
        <f>L25/K25*100</f>
        <v>106.49350649350649</v>
      </c>
      <c r="N25" s="22">
        <v>21.5</v>
      </c>
      <c r="O25" s="47">
        <v>22.8</v>
      </c>
      <c r="P25" s="46">
        <f>O25/N25*100</f>
        <v>106.04651162790697</v>
      </c>
      <c r="Q25" s="48">
        <v>12.2</v>
      </c>
      <c r="R25" s="49">
        <v>21</v>
      </c>
      <c r="S25" s="50">
        <f>R25/Q25*100</f>
        <v>172.13114754098362</v>
      </c>
      <c r="T25" s="48">
        <v>49</v>
      </c>
      <c r="U25" s="49">
        <v>208.8</v>
      </c>
      <c r="V25" s="50">
        <f>U25/T25*100</f>
        <v>426.12244897959187</v>
      </c>
      <c r="W25" s="48">
        <v>1.1</v>
      </c>
      <c r="X25" s="49">
        <v>1.2</v>
      </c>
      <c r="Y25" s="50">
        <f>X25/W25*100</f>
        <v>109.09090909090908</v>
      </c>
    </row>
    <row r="26" spans="1:25" ht="30.75" customHeight="1" thickBot="1">
      <c r="A26" s="33" t="s">
        <v>24</v>
      </c>
      <c r="B26" s="21">
        <f t="shared" si="5"/>
        <v>218.39999999999998</v>
      </c>
      <c r="C26" s="8">
        <f t="shared" si="4"/>
        <v>305</v>
      </c>
      <c r="D26" s="39">
        <f t="shared" si="0"/>
        <v>139.65201465201466</v>
      </c>
      <c r="E26" s="21">
        <v>134.1</v>
      </c>
      <c r="F26" s="47">
        <v>152.5</v>
      </c>
      <c r="G26" s="51">
        <f t="shared" si="1"/>
        <v>113.72110365398957</v>
      </c>
      <c r="H26" s="43">
        <v>0.2</v>
      </c>
      <c r="I26" s="47">
        <v>0.8</v>
      </c>
      <c r="J26" s="46">
        <f>I26/H26*100</f>
        <v>400</v>
      </c>
      <c r="K26" s="22"/>
      <c r="L26" s="47">
        <v>58.6</v>
      </c>
      <c r="M26" s="46" t="e">
        <f>L26/K26*100</f>
        <v>#DIV/0!</v>
      </c>
      <c r="N26" s="22">
        <v>0.1</v>
      </c>
      <c r="O26" s="47">
        <v>0.1</v>
      </c>
      <c r="P26" s="46">
        <f>O26/N26*100</f>
        <v>100</v>
      </c>
      <c r="Q26" s="48"/>
      <c r="R26" s="49"/>
      <c r="S26" s="50"/>
      <c r="T26" s="48">
        <v>1</v>
      </c>
      <c r="U26" s="49">
        <v>1.2</v>
      </c>
      <c r="V26" s="50">
        <f>U26/T26*100</f>
        <v>120</v>
      </c>
      <c r="W26" s="48">
        <v>83</v>
      </c>
      <c r="X26" s="49">
        <v>91.8</v>
      </c>
      <c r="Y26" s="50">
        <f>X26/W26*100</f>
        <v>110.6024096385542</v>
      </c>
    </row>
    <row r="27" spans="1:25" ht="20.25" customHeight="1" thickBot="1">
      <c r="A27" s="33" t="s">
        <v>25</v>
      </c>
      <c r="B27" s="21">
        <f t="shared" si="5"/>
        <v>0</v>
      </c>
      <c r="C27" s="8">
        <f>F27+I27+L27+O27+R27+U27+X27</f>
        <v>0</v>
      </c>
      <c r="D27" s="39" t="e">
        <f t="shared" si="0"/>
        <v>#DIV/0!</v>
      </c>
      <c r="E27" s="21"/>
      <c r="F27" s="47"/>
      <c r="G27" s="51"/>
      <c r="H27" s="43"/>
      <c r="I27" s="47"/>
      <c r="J27" s="46"/>
      <c r="K27" s="22"/>
      <c r="L27" s="47"/>
      <c r="M27" s="46"/>
      <c r="N27" s="22"/>
      <c r="O27" s="47"/>
      <c r="P27" s="46"/>
      <c r="Q27" s="48"/>
      <c r="R27" s="49"/>
      <c r="S27" s="50"/>
      <c r="T27" s="48"/>
      <c r="U27" s="49"/>
      <c r="V27" s="50"/>
      <c r="W27" s="48"/>
      <c r="X27" s="49"/>
      <c r="Y27" s="50"/>
    </row>
    <row r="28" spans="1:25" ht="20.25" customHeight="1" thickBot="1">
      <c r="A28" s="33" t="s">
        <v>26</v>
      </c>
      <c r="B28" s="21">
        <f t="shared" si="5"/>
        <v>215</v>
      </c>
      <c r="C28" s="8">
        <f t="shared" si="4"/>
        <v>238</v>
      </c>
      <c r="D28" s="39">
        <f t="shared" si="0"/>
        <v>110.69767441860465</v>
      </c>
      <c r="E28" s="21">
        <v>215</v>
      </c>
      <c r="F28" s="47">
        <v>235</v>
      </c>
      <c r="G28" s="51">
        <f t="shared" si="1"/>
        <v>109.30232558139534</v>
      </c>
      <c r="H28" s="43"/>
      <c r="I28" s="47"/>
      <c r="J28" s="46"/>
      <c r="K28" s="22"/>
      <c r="L28" s="47"/>
      <c r="M28" s="46"/>
      <c r="N28" s="22"/>
      <c r="O28" s="47"/>
      <c r="P28" s="46"/>
      <c r="Q28" s="48"/>
      <c r="R28" s="49"/>
      <c r="S28" s="50"/>
      <c r="T28" s="48"/>
      <c r="U28" s="49">
        <v>3</v>
      </c>
      <c r="V28" s="50"/>
      <c r="W28" s="48"/>
      <c r="X28" s="49"/>
      <c r="Y28" s="50"/>
    </row>
    <row r="29" spans="1:25" ht="18" customHeight="1" thickBot="1">
      <c r="A29" s="33" t="s">
        <v>27</v>
      </c>
      <c r="B29" s="21">
        <f t="shared" si="5"/>
        <v>7.1</v>
      </c>
      <c r="C29" s="8">
        <f t="shared" si="4"/>
        <v>9.9</v>
      </c>
      <c r="D29" s="39">
        <f t="shared" si="0"/>
        <v>139.43661971830988</v>
      </c>
      <c r="E29" s="21"/>
      <c r="F29" s="47"/>
      <c r="G29" s="51"/>
      <c r="H29" s="43">
        <v>2</v>
      </c>
      <c r="I29" s="47">
        <v>3.6</v>
      </c>
      <c r="J29" s="46">
        <f>I29/H29*100</f>
        <v>180</v>
      </c>
      <c r="K29" s="22">
        <v>5.1</v>
      </c>
      <c r="L29" s="47">
        <v>6.3</v>
      </c>
      <c r="M29" s="46">
        <f>L29/K29*100</f>
        <v>123.52941176470588</v>
      </c>
      <c r="N29" s="22"/>
      <c r="O29" s="47"/>
      <c r="P29" s="46" t="e">
        <f>O29/N29*100</f>
        <v>#DIV/0!</v>
      </c>
      <c r="Q29" s="48"/>
      <c r="R29" s="49"/>
      <c r="S29" s="50" t="e">
        <f>R29/Q29*100</f>
        <v>#DIV/0!</v>
      </c>
      <c r="T29" s="48"/>
      <c r="U29" s="49"/>
      <c r="V29" s="50"/>
      <c r="W29" s="48"/>
      <c r="X29" s="49"/>
      <c r="Y29" s="50"/>
    </row>
    <row r="30" spans="1:25" ht="15.75" customHeight="1" thickBot="1">
      <c r="A30" s="33" t="s">
        <v>32</v>
      </c>
      <c r="B30" s="21">
        <f t="shared" si="5"/>
        <v>0</v>
      </c>
      <c r="C30" s="8">
        <f>F30+I30+L30+O30+R30+U30+X30</f>
        <v>27.4</v>
      </c>
      <c r="D30" s="39" t="e">
        <f t="shared" si="0"/>
        <v>#DIV/0!</v>
      </c>
      <c r="E30" s="22"/>
      <c r="F30" s="47">
        <v>24.4</v>
      </c>
      <c r="G30" s="51"/>
      <c r="H30" s="43"/>
      <c r="I30" s="47">
        <v>0.2</v>
      </c>
      <c r="J30" s="46"/>
      <c r="K30" s="22"/>
      <c r="L30" s="47">
        <v>2.5</v>
      </c>
      <c r="M30" s="46"/>
      <c r="N30" s="22"/>
      <c r="O30" s="47">
        <v>0.3</v>
      </c>
      <c r="P30" s="46"/>
      <c r="Q30" s="48"/>
      <c r="R30" s="49"/>
      <c r="S30" s="50"/>
      <c r="T30" s="48"/>
      <c r="U30" s="49"/>
      <c r="V30" s="50"/>
      <c r="W30" s="48"/>
      <c r="X30" s="49"/>
      <c r="Y30" s="50"/>
    </row>
    <row r="31" spans="1:25" ht="15.75" customHeight="1" thickBot="1">
      <c r="A31" s="33"/>
      <c r="B31" s="21"/>
      <c r="C31" s="8"/>
      <c r="D31" s="39"/>
      <c r="E31" s="22"/>
      <c r="F31" s="47"/>
      <c r="G31" s="51"/>
      <c r="H31" s="43"/>
      <c r="I31" s="47"/>
      <c r="J31" s="46"/>
      <c r="K31" s="22"/>
      <c r="L31" s="47"/>
      <c r="M31" s="46"/>
      <c r="N31" s="22"/>
      <c r="O31" s="47"/>
      <c r="P31" s="46"/>
      <c r="Q31" s="48"/>
      <c r="R31" s="49"/>
      <c r="S31" s="50"/>
      <c r="T31" s="48"/>
      <c r="U31" s="49"/>
      <c r="V31" s="50"/>
      <c r="W31" s="48"/>
      <c r="X31" s="49"/>
      <c r="Y31" s="50"/>
    </row>
    <row r="32" spans="1:25" ht="24" customHeight="1" thickBot="1">
      <c r="A32" s="35" t="s">
        <v>3</v>
      </c>
      <c r="B32" s="23">
        <f>B12+B22</f>
        <v>14404.2</v>
      </c>
      <c r="C32" s="23">
        <f>C12+C22</f>
        <v>17042.6</v>
      </c>
      <c r="D32" s="39">
        <f t="shared" si="0"/>
        <v>118.31687979894751</v>
      </c>
      <c r="E32" s="23">
        <f>E12+E22</f>
        <v>7652.3</v>
      </c>
      <c r="F32" s="23">
        <f>F12+F22</f>
        <v>8595.599999999999</v>
      </c>
      <c r="G32" s="51">
        <f t="shared" si="1"/>
        <v>112.32701279353918</v>
      </c>
      <c r="H32" s="23">
        <f>H12+H22</f>
        <v>727</v>
      </c>
      <c r="I32" s="23">
        <f>I12+I22</f>
        <v>1008.5000000000001</v>
      </c>
      <c r="J32" s="46">
        <f>I32/H32*100</f>
        <v>138.72077028885835</v>
      </c>
      <c r="K32" s="23">
        <f>K12+K22</f>
        <v>605.9</v>
      </c>
      <c r="L32" s="23">
        <f>L12+L22</f>
        <v>936.3999999999999</v>
      </c>
      <c r="M32" s="46">
        <f>L32/K32*100</f>
        <v>154.5469549430599</v>
      </c>
      <c r="N32" s="23">
        <f>N12+N22</f>
        <v>834.6</v>
      </c>
      <c r="O32" s="23">
        <f>O12+O22</f>
        <v>997.9000000000001</v>
      </c>
      <c r="P32" s="46">
        <f>O32/N32*100</f>
        <v>119.56625928588547</v>
      </c>
      <c r="Q32" s="23">
        <f>Q12+Q22</f>
        <v>501</v>
      </c>
      <c r="R32" s="23">
        <f>R12+R22</f>
        <v>656.4</v>
      </c>
      <c r="S32" s="50">
        <f>R32/Q32*100</f>
        <v>131.01796407185628</v>
      </c>
      <c r="T32" s="23">
        <f>T12+T22</f>
        <v>600.4000000000001</v>
      </c>
      <c r="U32" s="23">
        <f>U12+U22</f>
        <v>929.1000000000001</v>
      </c>
      <c r="V32" s="50">
        <f>U32/T32*100</f>
        <v>154.74683544303798</v>
      </c>
      <c r="W32" s="23">
        <f>W12+W22</f>
        <v>3482.9999999999995</v>
      </c>
      <c r="X32" s="23">
        <f>X12+X22</f>
        <v>3918.7000000000003</v>
      </c>
      <c r="Y32" s="50">
        <f>X32/W32*100</f>
        <v>112.50933103646284</v>
      </c>
    </row>
    <row r="43" ht="12.75">
      <c r="E43" s="11"/>
    </row>
  </sheetData>
  <sheetProtection/>
  <mergeCells count="15">
    <mergeCell ref="X7:Y7"/>
    <mergeCell ref="W1:Y1"/>
    <mergeCell ref="A4:Y4"/>
    <mergeCell ref="A5:Y5"/>
    <mergeCell ref="A3:Y3"/>
    <mergeCell ref="A8:A10"/>
    <mergeCell ref="Q9:S9"/>
    <mergeCell ref="B8:D9"/>
    <mergeCell ref="E8:Y8"/>
    <mergeCell ref="T9:V9"/>
    <mergeCell ref="W9:Y9"/>
    <mergeCell ref="K9:M9"/>
    <mergeCell ref="N9:P9"/>
    <mergeCell ref="E9:G9"/>
    <mergeCell ref="H9:J9"/>
  </mergeCells>
  <printOptions/>
  <pageMargins left="0.1968503937007874" right="0" top="0" bottom="0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7">
      <selection activeCell="C17" sqref="C1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4:5" ht="17.25" customHeight="1">
      <c r="D1" s="59" t="s">
        <v>18</v>
      </c>
      <c r="E1" s="59"/>
    </row>
    <row r="2" ht="15.75" customHeight="1"/>
    <row r="3" spans="1:5" ht="17.25" customHeight="1">
      <c r="A3" s="59" t="s">
        <v>5</v>
      </c>
      <c r="B3" s="59"/>
      <c r="C3" s="59"/>
      <c r="D3" s="59"/>
      <c r="E3" s="59"/>
    </row>
    <row r="4" spans="1:6" ht="39.75" customHeight="1">
      <c r="A4" s="59" t="s">
        <v>38</v>
      </c>
      <c r="B4" s="59"/>
      <c r="C4" s="59"/>
      <c r="D4" s="59"/>
      <c r="E4" s="59"/>
      <c r="F4" s="7"/>
    </row>
    <row r="5" spans="1:5" ht="17.25" customHeight="1">
      <c r="A5" s="59" t="s">
        <v>49</v>
      </c>
      <c r="B5" s="59"/>
      <c r="C5" s="59"/>
      <c r="D5" s="59"/>
      <c r="E5" s="59"/>
    </row>
    <row r="6" spans="1:5" ht="15.75" customHeight="1">
      <c r="A6" s="1"/>
      <c r="B6" s="1"/>
      <c r="C6" s="1"/>
      <c r="D6" s="1"/>
      <c r="E6" s="1"/>
    </row>
    <row r="7" spans="1:5" ht="15.75" customHeight="1" thickBot="1">
      <c r="A7" s="2"/>
      <c r="B7" s="2"/>
      <c r="C7" s="2"/>
      <c r="D7" s="60" t="s">
        <v>4</v>
      </c>
      <c r="E7" s="60"/>
    </row>
    <row r="8" spans="1:5" ht="85.5" customHeight="1" thickBot="1">
      <c r="A8" s="14" t="s">
        <v>0</v>
      </c>
      <c r="B8" s="15" t="s">
        <v>52</v>
      </c>
      <c r="C8" s="15" t="s">
        <v>53</v>
      </c>
      <c r="D8" s="15" t="s">
        <v>11</v>
      </c>
      <c r="E8" s="16" t="s">
        <v>1</v>
      </c>
    </row>
    <row r="9" spans="1:5" ht="39" customHeight="1">
      <c r="A9" s="41" t="s">
        <v>9</v>
      </c>
      <c r="B9" s="25">
        <f>B10+B20</f>
        <v>14404.2</v>
      </c>
      <c r="C9" s="25">
        <f>C10+C20</f>
        <v>17042.6</v>
      </c>
      <c r="D9" s="25">
        <f>C9-B9</f>
        <v>2638.399999999998</v>
      </c>
      <c r="E9" s="26">
        <f>C9/B9*100</f>
        <v>118.31687979894751</v>
      </c>
    </row>
    <row r="10" spans="1:5" ht="17.25" customHeight="1">
      <c r="A10" s="45" t="s">
        <v>19</v>
      </c>
      <c r="B10" s="8">
        <f>SUM(B11:B19)</f>
        <v>11864.1</v>
      </c>
      <c r="C10" s="8">
        <f>SUM(C11:C19)</f>
        <v>13852.9</v>
      </c>
      <c r="D10" s="8">
        <f>C10-B10</f>
        <v>1988.7999999999993</v>
      </c>
      <c r="E10" s="13">
        <f aca="true" t="shared" si="0" ref="E10:E33">C10/B10*100</f>
        <v>116.76317630498731</v>
      </c>
    </row>
    <row r="11" spans="1:5" ht="17.25" customHeight="1">
      <c r="A11" s="5" t="s">
        <v>6</v>
      </c>
      <c r="B11" s="8">
        <v>6154.2</v>
      </c>
      <c r="C11" s="10">
        <v>6508.7</v>
      </c>
      <c r="D11" s="8">
        <f aca="true" t="shared" si="1" ref="D11:D30">C11-B11</f>
        <v>354.5</v>
      </c>
      <c r="E11" s="13">
        <f t="shared" si="0"/>
        <v>105.76029378310747</v>
      </c>
    </row>
    <row r="12" spans="1:5" ht="17.25" customHeight="1">
      <c r="A12" s="5" t="s">
        <v>46</v>
      </c>
      <c r="B12" s="8">
        <v>1850.3</v>
      </c>
      <c r="C12" s="10">
        <v>2808.2</v>
      </c>
      <c r="D12" s="8">
        <f t="shared" si="1"/>
        <v>957.8999999999999</v>
      </c>
      <c r="E12" s="13">
        <f t="shared" si="0"/>
        <v>151.7699832459601</v>
      </c>
    </row>
    <row r="13" spans="1:5" ht="40.5" customHeight="1">
      <c r="A13" s="6" t="s">
        <v>7</v>
      </c>
      <c r="B13" s="8">
        <v>1730</v>
      </c>
      <c r="C13" s="8">
        <v>1826.9</v>
      </c>
      <c r="D13" s="8">
        <f t="shared" si="1"/>
        <v>96.90000000000009</v>
      </c>
      <c r="E13" s="13">
        <f t="shared" si="0"/>
        <v>105.60115606936418</v>
      </c>
    </row>
    <row r="14" spans="1:5" ht="20.25" customHeight="1">
      <c r="A14" s="6" t="s">
        <v>12</v>
      </c>
      <c r="B14" s="8">
        <v>259.5</v>
      </c>
      <c r="C14" s="8">
        <v>261.8</v>
      </c>
      <c r="D14" s="8">
        <f t="shared" si="1"/>
        <v>2.3000000000000114</v>
      </c>
      <c r="E14" s="13">
        <f t="shared" si="0"/>
        <v>100.88631984585743</v>
      </c>
    </row>
    <row r="15" spans="1:5" ht="56.25" customHeight="1">
      <c r="A15" s="57" t="s">
        <v>45</v>
      </c>
      <c r="B15" s="8">
        <v>46</v>
      </c>
      <c r="C15" s="8">
        <v>71.9</v>
      </c>
      <c r="D15" s="8">
        <f t="shared" si="1"/>
        <v>25.900000000000006</v>
      </c>
      <c r="E15" s="13">
        <f t="shared" si="0"/>
        <v>156.30434782608697</v>
      </c>
    </row>
    <row r="16" spans="1:5" ht="17.25" customHeight="1">
      <c r="A16" s="5" t="s">
        <v>10</v>
      </c>
      <c r="B16" s="8">
        <v>12.1</v>
      </c>
      <c r="C16" s="10">
        <v>25.6</v>
      </c>
      <c r="D16" s="8">
        <f t="shared" si="1"/>
        <v>13.500000000000002</v>
      </c>
      <c r="E16" s="13">
        <f t="shared" si="0"/>
        <v>211.5702479338843</v>
      </c>
    </row>
    <row r="17" spans="1:5" ht="17.25" customHeight="1">
      <c r="A17" s="5" t="s">
        <v>28</v>
      </c>
      <c r="B17" s="8">
        <v>1536</v>
      </c>
      <c r="C17" s="10">
        <v>1878.1</v>
      </c>
      <c r="D17" s="8">
        <f t="shared" si="1"/>
        <v>342.0999999999999</v>
      </c>
      <c r="E17" s="13">
        <f t="shared" si="0"/>
        <v>122.27213541666666</v>
      </c>
    </row>
    <row r="18" spans="1:5" ht="17.25" customHeight="1">
      <c r="A18" s="6" t="s">
        <v>8</v>
      </c>
      <c r="B18" s="8">
        <v>276</v>
      </c>
      <c r="C18" s="10">
        <v>471.7</v>
      </c>
      <c r="D18" s="8">
        <f t="shared" si="1"/>
        <v>195.7</v>
      </c>
      <c r="E18" s="13">
        <f t="shared" si="0"/>
        <v>170.90579710144925</v>
      </c>
    </row>
    <row r="19" spans="1:5" ht="17.25" customHeight="1">
      <c r="A19" s="17" t="s">
        <v>14</v>
      </c>
      <c r="B19" s="8"/>
      <c r="C19" s="10"/>
      <c r="D19" s="8">
        <f t="shared" si="1"/>
        <v>0</v>
      </c>
      <c r="E19" s="13" t="e">
        <f t="shared" si="0"/>
        <v>#DIV/0!</v>
      </c>
    </row>
    <row r="20" spans="1:5" ht="17.25" customHeight="1">
      <c r="A20" s="44" t="s">
        <v>20</v>
      </c>
      <c r="B20" s="8">
        <f>SUM(B21:B29)</f>
        <v>2540.1</v>
      </c>
      <c r="C20" s="8">
        <f>SUM(C21:C29)</f>
        <v>3189.7</v>
      </c>
      <c r="D20" s="8">
        <f t="shared" si="1"/>
        <v>649.5999999999999</v>
      </c>
      <c r="E20" s="13">
        <f t="shared" si="0"/>
        <v>125.573796307232</v>
      </c>
    </row>
    <row r="21" spans="1:5" ht="56.25" customHeight="1">
      <c r="A21" s="6" t="s">
        <v>22</v>
      </c>
      <c r="B21" s="8">
        <v>344.4</v>
      </c>
      <c r="C21" s="8">
        <v>479.2</v>
      </c>
      <c r="D21" s="8">
        <f t="shared" si="1"/>
        <v>134.8</v>
      </c>
      <c r="E21" s="13">
        <f t="shared" si="0"/>
        <v>139.1405342624855</v>
      </c>
    </row>
    <row r="22" spans="1:5" ht="31.5" customHeight="1">
      <c r="A22" s="6" t="s">
        <v>13</v>
      </c>
      <c r="B22" s="8">
        <v>135.7</v>
      </c>
      <c r="C22" s="10">
        <v>147.1</v>
      </c>
      <c r="D22" s="8">
        <f t="shared" si="1"/>
        <v>11.400000000000006</v>
      </c>
      <c r="E22" s="13">
        <f t="shared" si="0"/>
        <v>108.4008843036109</v>
      </c>
    </row>
    <row r="23" spans="1:5" ht="36.75" customHeight="1">
      <c r="A23" s="6" t="s">
        <v>23</v>
      </c>
      <c r="B23" s="8">
        <v>1619.5</v>
      </c>
      <c r="C23" s="10">
        <v>1983.1</v>
      </c>
      <c r="D23" s="8">
        <f t="shared" si="1"/>
        <v>363.5999999999999</v>
      </c>
      <c r="E23" s="13">
        <f t="shared" si="0"/>
        <v>122.4513738808274</v>
      </c>
    </row>
    <row r="24" spans="1:5" ht="36" customHeight="1">
      <c r="A24" s="6" t="s">
        <v>24</v>
      </c>
      <c r="B24" s="8">
        <v>218.4</v>
      </c>
      <c r="C24" s="10">
        <v>305</v>
      </c>
      <c r="D24" s="8">
        <f t="shared" si="1"/>
        <v>86.6</v>
      </c>
      <c r="E24" s="13">
        <f t="shared" si="0"/>
        <v>139.65201465201466</v>
      </c>
    </row>
    <row r="25" spans="1:5" ht="36" customHeight="1">
      <c r="A25" s="6" t="s">
        <v>25</v>
      </c>
      <c r="B25" s="8"/>
      <c r="C25" s="10"/>
      <c r="D25" s="8">
        <f t="shared" si="1"/>
        <v>0</v>
      </c>
      <c r="E25" s="13"/>
    </row>
    <row r="26" spans="1:5" ht="36" customHeight="1">
      <c r="A26" s="6" t="s">
        <v>26</v>
      </c>
      <c r="B26" s="8">
        <v>215</v>
      </c>
      <c r="C26" s="10">
        <v>238</v>
      </c>
      <c r="D26" s="8">
        <f t="shared" si="1"/>
        <v>23</v>
      </c>
      <c r="E26" s="13">
        <f t="shared" si="0"/>
        <v>110.69767441860465</v>
      </c>
    </row>
    <row r="27" spans="1:5" ht="18" customHeight="1">
      <c r="A27" s="6" t="s">
        <v>27</v>
      </c>
      <c r="B27" s="8">
        <v>7.1</v>
      </c>
      <c r="C27" s="10">
        <v>9.9</v>
      </c>
      <c r="D27" s="8">
        <f t="shared" si="1"/>
        <v>2.8000000000000007</v>
      </c>
      <c r="E27" s="13">
        <f t="shared" si="0"/>
        <v>139.43661971830988</v>
      </c>
    </row>
    <row r="28" spans="1:5" ht="33.75" customHeight="1" hidden="1">
      <c r="A28" s="6" t="s">
        <v>31</v>
      </c>
      <c r="B28" s="10"/>
      <c r="C28" s="10"/>
      <c r="D28" s="8">
        <f t="shared" si="1"/>
        <v>0</v>
      </c>
      <c r="E28" s="13" t="e">
        <f t="shared" si="0"/>
        <v>#DIV/0!</v>
      </c>
    </row>
    <row r="29" spans="1:5" ht="15.75" customHeight="1">
      <c r="A29" s="6" t="s">
        <v>32</v>
      </c>
      <c r="B29" s="10"/>
      <c r="C29" s="10">
        <v>27.4</v>
      </c>
      <c r="D29" s="8"/>
      <c r="E29" s="3"/>
    </row>
    <row r="30" spans="1:5" ht="24" customHeight="1" thickBot="1">
      <c r="A30" s="4" t="s">
        <v>3</v>
      </c>
      <c r="B30" s="9">
        <f>B10+B20</f>
        <v>14404.2</v>
      </c>
      <c r="C30" s="9">
        <f>C10+C20</f>
        <v>17042.6</v>
      </c>
      <c r="D30" s="9">
        <f t="shared" si="1"/>
        <v>2638.399999999998</v>
      </c>
      <c r="E30" s="42">
        <f t="shared" si="0"/>
        <v>118.31687979894751</v>
      </c>
    </row>
    <row r="31" spans="1:5" ht="38.25" hidden="1" thickBot="1">
      <c r="A31" s="52" t="s">
        <v>42</v>
      </c>
      <c r="B31" s="53"/>
      <c r="C31" s="53"/>
      <c r="D31" s="54"/>
      <c r="E31" s="42"/>
    </row>
    <row r="32" spans="1:5" ht="38.25" hidden="1" thickBot="1">
      <c r="A32" s="52" t="s">
        <v>43</v>
      </c>
      <c r="B32" s="53"/>
      <c r="C32" s="53"/>
      <c r="D32" s="54"/>
      <c r="E32" s="42"/>
    </row>
    <row r="33" spans="1:5" ht="18.75" thickBot="1">
      <c r="A33" s="55" t="s">
        <v>44</v>
      </c>
      <c r="B33" s="56">
        <f>B32+B31+B30</f>
        <v>14404.2</v>
      </c>
      <c r="C33" s="56">
        <f>C32+C31+C30</f>
        <v>17042.6</v>
      </c>
      <c r="D33" s="56">
        <f>D32+D31+D30</f>
        <v>2638.399999999998</v>
      </c>
      <c r="E33" s="42">
        <f t="shared" si="0"/>
        <v>118.31687979894751</v>
      </c>
    </row>
    <row r="41" ht="12.75">
      <c r="E41" s="11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майская</cp:lastModifiedBy>
  <cp:lastPrinted>2014-04-04T06:24:29Z</cp:lastPrinted>
  <dcterms:created xsi:type="dcterms:W3CDTF">1996-10-08T23:32:33Z</dcterms:created>
  <dcterms:modified xsi:type="dcterms:W3CDTF">2014-04-09T05:28:54Z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